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'2020'!$A$1:$H$92</definedName>
  </definedNames>
  <calcPr fullCalcOnLoad="1"/>
</workbook>
</file>

<file path=xl/sharedStrings.xml><?xml version="1.0" encoding="utf-8"?>
<sst xmlns="http://schemas.openxmlformats.org/spreadsheetml/2006/main" count="104" uniqueCount="102">
  <si>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</si>
  <si>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</si>
  <si>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</si>
  <si>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</si>
  <si>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</si>
  <si>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</si>
  <si>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</si>
  <si>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</si>
  <si>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</si>
  <si>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</si>
  <si>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</si>
  <si>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</si>
  <si>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</si>
  <si>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</si>
  <si>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</si>
  <si>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</si>
  <si>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</si>
  <si>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</si>
  <si>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</si>
  <si>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</si>
  <si>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</si>
  <si>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</si>
  <si>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</si>
  <si>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</si>
  <si>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</si>
  <si>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</si>
  <si>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</si>
  <si>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</si>
  <si>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</si>
  <si>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</si>
  <si>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</si>
  <si>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</si>
  <si>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</si>
  <si>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</si>
  <si>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</si>
  <si>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</si>
  <si>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</si>
  <si>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</si>
  <si>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</si>
  <si>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</si>
  <si>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</si>
  <si>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</si>
  <si>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</si>
  <si>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</si>
  <si>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</si>
  <si>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</si>
  <si>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</si>
  <si>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</si>
  <si>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</si>
  <si>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</si>
  <si>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</si>
  <si>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</si>
  <si>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</si>
  <si>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</si>
  <si>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</si>
  <si>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</si>
  <si>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</si>
  <si>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</si>
  <si>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</si>
  <si>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</si>
  <si>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</si>
  <si>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</si>
  <si>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</si>
  <si>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</si>
  <si>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</si>
  <si>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</si>
  <si>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</si>
  <si>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</si>
  <si>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</si>
  <si>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</si>
  <si>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</si>
  <si>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</si>
  <si>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</si>
  <si>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</si>
  <si>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</si>
  <si>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</si>
  <si>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</si>
  <si>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</si>
  <si>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</si>
  <si>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</si>
  <si>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</si>
  <si>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</si>
  <si>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</si>
  <si>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t>Уточненные назначения</t>
  </si>
  <si>
    <t>Исполнение</t>
  </si>
  <si>
    <t>1 09 00000 00 0000 000</t>
  </si>
  <si>
    <t>ЗАДОЛЖЕННОСТЬ И ПЕРЕРАСЧЕТЫ ПО ОТМЕНЕННЫМ НАЛОГАМ, СБОРАМ И ИНЫМ ОБЯЗАТЕЛЬНЫМ ПЛАТЕЖАМ</t>
  </si>
  <si>
    <t>1 09 04050 00 0000 110</t>
  </si>
  <si>
    <t>Земельный налог (по обязательствам, возникшим до 1 января 2006 года)</t>
  </si>
  <si>
    <t>Налоги на имущество</t>
  </si>
  <si>
    <t>Налоги на совокупный доход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</si>
  <si>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</si>
  <si>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</si>
  <si>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</si>
  <si>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</si>
  <si>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Калининградской области</t>
  </si>
  <si>
    <t>на 01.10.2020 года</t>
  </si>
  <si>
    <t>1 13 00000 00 0000 000</t>
  </si>
  <si>
    <t>ДОХОДЫ ОТ ОКАЗАНИЯ ПЛАТНЫХ УСЛУГ И КОМПЕНСАЦИИ ГОСУДАРСТВА</t>
  </si>
  <si>
    <t xml:space="preserve">1 13 01994 04 0000 130 </t>
  </si>
  <si>
    <t>Прочие доходы от оказания платных услуг (работ) получателями бюджетных средств бюджетов городских округов</t>
  </si>
  <si>
    <r>
      <rPr>
        <b/>
        <sz val="10"/>
        <rFont val="Arial"/>
        <family val="2"/>
      </rPr>
      <t xml:space="preserve">Приложение №1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«Зеленоградский городской округ»                                                                                                                                                                                                                                                         от «23» октября  2020 г. №2264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</si>
</sst>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  <numFmt numFmtId="191" formatCode="#,##0.000"/>
    <numFmt numFmtId="192" formatCode="#,##0.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50" zoomScalePageLayoutView="0" workbookViewId="0" topLeftCell="A1">
      <selection activeCell="R10" sqref="R10"/>
    </sheetView>
  </sheetViews>
  <sheetFormatPr defaultColWidth="9.140625" defaultRowHeight="12.75"/>
  <cols>
    <col min="1" max="1" width="29.421875" style="0" customWidth="1"/>
    <col min="2" max="2" width="41.851562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8" width="16.7109375" style="0" customWidth="1"/>
  </cols>
  <sheetData>
    <row r="1" spans="4:5" ht="17.25" customHeight="1">
      <c r="D1" s="52" t="s">
        <v>82</v>
      </c>
      <c r="E1" s="53"/>
    </row>
    <row r="2" spans="2:8" ht="59.25" customHeight="1">
      <c r="B2" s="49"/>
      <c r="C2" s="50"/>
      <c r="D2" s="51"/>
      <c r="E2" s="51"/>
      <c r="F2" s="51"/>
      <c r="G2" s="54" t="s">
        <v>101</v>
      </c>
      <c r="H2" s="55"/>
    </row>
    <row r="3" spans="2:5" ht="15" hidden="1">
      <c r="B3" s="1"/>
      <c r="C3" s="19"/>
      <c r="D3" s="19"/>
      <c r="E3" s="33"/>
    </row>
    <row r="4" spans="1:8" ht="34.5" customHeight="1">
      <c r="A4" s="56" t="s">
        <v>95</v>
      </c>
      <c r="B4" s="57"/>
      <c r="C4" s="57"/>
      <c r="D4" s="57"/>
      <c r="E4" s="57"/>
      <c r="F4" s="58"/>
      <c r="G4" s="58"/>
      <c r="H4" s="58"/>
    </row>
    <row r="5" spans="1:8" ht="13.5">
      <c r="A5" s="56" t="s">
        <v>96</v>
      </c>
      <c r="B5" s="57"/>
      <c r="C5" s="57"/>
      <c r="D5" s="57"/>
      <c r="E5" s="57"/>
      <c r="F5" s="58"/>
      <c r="G5" s="58"/>
      <c r="H5" s="58"/>
    </row>
    <row r="6" spans="1:8" ht="15.75">
      <c r="A6" s="2"/>
      <c r="B6" s="3"/>
      <c r="C6" s="27"/>
      <c r="D6" s="27"/>
      <c r="E6" s="34" t="s">
        <v>0</v>
      </c>
      <c r="F6" s="27" t="s">
        <v>0</v>
      </c>
      <c r="H6" s="27" t="s">
        <v>0</v>
      </c>
    </row>
    <row r="7" spans="1:8" ht="30">
      <c r="A7" s="4" t="s">
        <v>1</v>
      </c>
      <c r="B7" s="5" t="s">
        <v>2</v>
      </c>
      <c r="C7" s="5" t="s">
        <v>3</v>
      </c>
      <c r="D7" s="5" t="s">
        <v>70</v>
      </c>
      <c r="E7" s="35" t="s">
        <v>72</v>
      </c>
      <c r="F7" s="5" t="s">
        <v>71</v>
      </c>
      <c r="G7" s="5" t="s">
        <v>83</v>
      </c>
      <c r="H7" s="5" t="s">
        <v>84</v>
      </c>
    </row>
    <row r="8" spans="1:8" ht="15.75">
      <c r="A8" s="4"/>
      <c r="B8" s="6" t="s">
        <v>4</v>
      </c>
      <c r="C8" s="21">
        <f>C9+C13+C19+C27+C30+C33</f>
        <v>343500</v>
      </c>
      <c r="D8" s="21">
        <f>D9+D13+D19+D27+D30+D33</f>
        <v>30000</v>
      </c>
      <c r="E8" s="43">
        <f>E9+E13+E19+E27+E30+E33</f>
        <v>373500</v>
      </c>
      <c r="F8" s="43">
        <f>F9+F13+F19+F27+F30+F33</f>
        <v>53600</v>
      </c>
      <c r="G8" s="39">
        <f>G9+G13+G19+G27+G33</f>
        <v>392900</v>
      </c>
      <c r="H8" s="39">
        <f>H9+H13+H19+H27+H33+H35</f>
        <v>249989.30000000002</v>
      </c>
    </row>
    <row r="9" spans="1:8" ht="15.75">
      <c r="A9" s="18" t="s">
        <v>22</v>
      </c>
      <c r="B9" s="10" t="s">
        <v>51</v>
      </c>
      <c r="C9" s="22">
        <f>SUM(C10:C12)</f>
        <v>193000</v>
      </c>
      <c r="D9" s="22">
        <f>SUM(D10:D12)</f>
        <v>30000</v>
      </c>
      <c r="E9" s="44">
        <f>SUM(E10:E12)</f>
        <v>223000</v>
      </c>
      <c r="F9" s="44">
        <f>SUM(F10:F12)</f>
        <v>35000</v>
      </c>
      <c r="G9" s="44">
        <f>G10+G11+G12</f>
        <v>216400</v>
      </c>
      <c r="H9" s="44">
        <f>H10+H11+H12</f>
        <v>144646.59999999998</v>
      </c>
    </row>
    <row r="10" spans="1:8" ht="143.25" customHeight="1">
      <c r="A10" s="17" t="s">
        <v>21</v>
      </c>
      <c r="B10" s="7" t="s">
        <v>36</v>
      </c>
      <c r="C10" s="23">
        <v>188532</v>
      </c>
      <c r="D10" s="23">
        <v>29100</v>
      </c>
      <c r="E10" s="42">
        <f>C10+D10</f>
        <v>217632</v>
      </c>
      <c r="F10" s="37">
        <v>33901</v>
      </c>
      <c r="G10" s="37">
        <v>211220</v>
      </c>
      <c r="H10" s="37">
        <v>141732.43</v>
      </c>
    </row>
    <row r="11" spans="1:8" ht="223.5" customHeight="1">
      <c r="A11" s="17" t="s">
        <v>20</v>
      </c>
      <c r="B11" s="8" t="s">
        <v>37</v>
      </c>
      <c r="C11" s="23">
        <v>1324</v>
      </c>
      <c r="D11" s="23">
        <v>90</v>
      </c>
      <c r="E11" s="42">
        <f>C11+D11</f>
        <v>1414</v>
      </c>
      <c r="F11" s="37">
        <v>196</v>
      </c>
      <c r="G11" s="37">
        <v>1280</v>
      </c>
      <c r="H11" s="37">
        <v>614.46</v>
      </c>
    </row>
    <row r="12" spans="1:8" ht="90" customHeight="1">
      <c r="A12" s="17" t="s">
        <v>19</v>
      </c>
      <c r="B12" s="8" t="s">
        <v>5</v>
      </c>
      <c r="C12" s="23">
        <v>3144</v>
      </c>
      <c r="D12" s="23">
        <v>810</v>
      </c>
      <c r="E12" s="42">
        <f>C12+D12</f>
        <v>3954</v>
      </c>
      <c r="F12" s="37">
        <v>903</v>
      </c>
      <c r="G12" s="37">
        <v>3900</v>
      </c>
      <c r="H12" s="37">
        <v>2299.71</v>
      </c>
    </row>
    <row r="13" spans="1:8" ht="57" customHeight="1">
      <c r="A13" s="18" t="s">
        <v>18</v>
      </c>
      <c r="B13" s="9" t="s">
        <v>38</v>
      </c>
      <c r="C13" s="24">
        <f>C14</f>
        <v>13000</v>
      </c>
      <c r="D13" s="24">
        <f>D14</f>
        <v>0</v>
      </c>
      <c r="E13" s="45">
        <f>E14</f>
        <v>13000</v>
      </c>
      <c r="F13" s="37"/>
      <c r="G13" s="40">
        <f>G14</f>
        <v>13000</v>
      </c>
      <c r="H13" s="40">
        <f>H14</f>
        <v>10758.01</v>
      </c>
    </row>
    <row r="14" spans="1:8" ht="47.25">
      <c r="A14" s="18" t="s">
        <v>28</v>
      </c>
      <c r="B14" s="15" t="s">
        <v>25</v>
      </c>
      <c r="C14" s="24">
        <f>SUM(C15:C17)</f>
        <v>13000</v>
      </c>
      <c r="D14" s="24">
        <f>SUM(D15:D17)</f>
        <v>0</v>
      </c>
      <c r="E14" s="45">
        <f>SUM(E15:E17)</f>
        <v>13000</v>
      </c>
      <c r="F14" s="37"/>
      <c r="G14" s="40">
        <f>G15+G16+G17</f>
        <v>13000</v>
      </c>
      <c r="H14" s="40">
        <f>H15+H16+H17+H18</f>
        <v>10758.01</v>
      </c>
    </row>
    <row r="15" spans="1:8" ht="110.25">
      <c r="A15" s="17" t="s">
        <v>23</v>
      </c>
      <c r="B15" s="14" t="s">
        <v>24</v>
      </c>
      <c r="C15" s="23">
        <v>5215</v>
      </c>
      <c r="D15" s="23"/>
      <c r="E15" s="42">
        <v>5215</v>
      </c>
      <c r="F15" s="37"/>
      <c r="G15" s="37">
        <v>5500</v>
      </c>
      <c r="H15" s="37">
        <v>5015.47</v>
      </c>
    </row>
    <row r="16" spans="1:8" ht="149.25" customHeight="1">
      <c r="A16" s="17" t="s">
        <v>29</v>
      </c>
      <c r="B16" s="14" t="s">
        <v>26</v>
      </c>
      <c r="C16" s="23">
        <v>48</v>
      </c>
      <c r="D16" s="23"/>
      <c r="E16" s="42">
        <v>48</v>
      </c>
      <c r="F16" s="37"/>
      <c r="G16" s="37">
        <v>45</v>
      </c>
      <c r="H16" s="37">
        <v>34.62</v>
      </c>
    </row>
    <row r="17" spans="1:8" ht="129" customHeight="1">
      <c r="A17" s="17" t="s">
        <v>30</v>
      </c>
      <c r="B17" s="14" t="s">
        <v>27</v>
      </c>
      <c r="C17" s="23">
        <v>7737</v>
      </c>
      <c r="D17" s="23"/>
      <c r="E17" s="42">
        <v>7737</v>
      </c>
      <c r="F17" s="37"/>
      <c r="G17" s="37">
        <v>7455</v>
      </c>
      <c r="H17" s="37">
        <v>6687.58</v>
      </c>
    </row>
    <row r="18" spans="1:8" ht="128.25" customHeight="1">
      <c r="A18" s="17" t="s">
        <v>91</v>
      </c>
      <c r="B18" s="14" t="s">
        <v>92</v>
      </c>
      <c r="C18" s="23"/>
      <c r="D18" s="23"/>
      <c r="E18" s="42"/>
      <c r="F18" s="37"/>
      <c r="G18" s="37">
        <v>0</v>
      </c>
      <c r="H18" s="37">
        <v>-979.66</v>
      </c>
    </row>
    <row r="19" spans="1:8" ht="15.75">
      <c r="A19" s="18" t="s">
        <v>31</v>
      </c>
      <c r="B19" s="10" t="s">
        <v>90</v>
      </c>
      <c r="C19" s="25">
        <f>SUM(C20+C24+C25)</f>
        <v>47000</v>
      </c>
      <c r="D19" s="25">
        <f>SUM(D20+D24+D25)</f>
        <v>0</v>
      </c>
      <c r="E19" s="41">
        <f>SUM(E20+E24+E25+E26)</f>
        <v>47000</v>
      </c>
      <c r="F19" s="41">
        <f>SUM(F20+F24+F25+F26)</f>
        <v>600</v>
      </c>
      <c r="G19" s="40">
        <f>G20+G24+G25+G26</f>
        <v>48500</v>
      </c>
      <c r="H19" s="40">
        <f>H20+H24+H25+H26</f>
        <v>35603.64000000001</v>
      </c>
    </row>
    <row r="20" spans="1:8" ht="47.25">
      <c r="A20" s="18" t="s">
        <v>81</v>
      </c>
      <c r="B20" s="10" t="s">
        <v>6</v>
      </c>
      <c r="C20" s="25">
        <f>SUM(C21:C22)</f>
        <v>27000</v>
      </c>
      <c r="D20" s="25">
        <f>SUM(D21:D22)</f>
        <v>0</v>
      </c>
      <c r="E20" s="41">
        <f>SUM(E21:E22)</f>
        <v>27000</v>
      </c>
      <c r="F20" s="41">
        <f>SUM(F21:F22)</f>
        <v>0</v>
      </c>
      <c r="G20" s="40">
        <f>G21+G22</f>
        <v>29000</v>
      </c>
      <c r="H20" s="40">
        <f>H21+H22+H23</f>
        <v>23091.530000000002</v>
      </c>
    </row>
    <row r="21" spans="1:8" s="31" customFormat="1" ht="63">
      <c r="A21" s="28" t="s">
        <v>32</v>
      </c>
      <c r="B21" s="29" t="s">
        <v>7</v>
      </c>
      <c r="C21" s="30">
        <v>17710</v>
      </c>
      <c r="D21" s="30"/>
      <c r="E21" s="46">
        <v>17710</v>
      </c>
      <c r="F21" s="38"/>
      <c r="G21" s="37">
        <v>19000</v>
      </c>
      <c r="H21" s="38">
        <v>15540.96</v>
      </c>
    </row>
    <row r="22" spans="1:8" s="31" customFormat="1" ht="85.5" customHeight="1">
      <c r="A22" s="28" t="s">
        <v>33</v>
      </c>
      <c r="B22" s="29" t="s">
        <v>8</v>
      </c>
      <c r="C22" s="32">
        <v>9290</v>
      </c>
      <c r="D22" s="32"/>
      <c r="E22" s="47">
        <v>9290</v>
      </c>
      <c r="F22" s="38"/>
      <c r="G22" s="37">
        <v>10000</v>
      </c>
      <c r="H22" s="38">
        <v>7555.83</v>
      </c>
    </row>
    <row r="23" spans="1:8" s="31" customFormat="1" ht="74.25" customHeight="1">
      <c r="A23" s="28" t="s">
        <v>93</v>
      </c>
      <c r="B23" s="29" t="s">
        <v>94</v>
      </c>
      <c r="C23" s="32"/>
      <c r="D23" s="32"/>
      <c r="E23" s="47"/>
      <c r="F23" s="38"/>
      <c r="G23" s="37">
        <v>0</v>
      </c>
      <c r="H23" s="38">
        <v>-5.26</v>
      </c>
    </row>
    <row r="24" spans="1:8" s="31" customFormat="1" ht="38.25" customHeight="1">
      <c r="A24" s="28" t="s">
        <v>34</v>
      </c>
      <c r="B24" s="29" t="s">
        <v>9</v>
      </c>
      <c r="C24" s="32">
        <v>19000</v>
      </c>
      <c r="D24" s="32"/>
      <c r="E24" s="47">
        <v>19000</v>
      </c>
      <c r="F24" s="38"/>
      <c r="G24" s="37">
        <v>17000</v>
      </c>
      <c r="H24" s="38">
        <v>10845.06</v>
      </c>
    </row>
    <row r="25" spans="1:8" s="31" customFormat="1" ht="21" customHeight="1">
      <c r="A25" s="28" t="s">
        <v>35</v>
      </c>
      <c r="B25" s="29" t="s">
        <v>10</v>
      </c>
      <c r="C25" s="32">
        <v>1000</v>
      </c>
      <c r="D25" s="32"/>
      <c r="E25" s="47">
        <v>1000</v>
      </c>
      <c r="F25" s="38">
        <v>-400</v>
      </c>
      <c r="G25" s="37">
        <v>1000</v>
      </c>
      <c r="H25" s="38">
        <v>488.41</v>
      </c>
    </row>
    <row r="26" spans="1:8" s="31" customFormat="1" ht="47.25">
      <c r="A26" s="28" t="s">
        <v>74</v>
      </c>
      <c r="B26" s="29" t="s">
        <v>73</v>
      </c>
      <c r="C26" s="32"/>
      <c r="D26" s="32"/>
      <c r="E26" s="47"/>
      <c r="F26" s="38">
        <v>1000</v>
      </c>
      <c r="G26" s="37">
        <v>1500</v>
      </c>
      <c r="H26" s="38">
        <v>1178.64</v>
      </c>
    </row>
    <row r="27" spans="1:8" ht="15.75">
      <c r="A27" s="18" t="s">
        <v>39</v>
      </c>
      <c r="B27" s="10" t="s">
        <v>89</v>
      </c>
      <c r="C27" s="24">
        <f>C28+C29</f>
        <v>26500</v>
      </c>
      <c r="D27" s="24">
        <f>D28+D29</f>
        <v>0</v>
      </c>
      <c r="E27" s="45">
        <f>E28+E29</f>
        <v>26500</v>
      </c>
      <c r="F27" s="45">
        <f>F28+F29</f>
        <v>6000</v>
      </c>
      <c r="G27" s="40">
        <f>G28+G29+G30</f>
        <v>111000</v>
      </c>
      <c r="H27" s="40">
        <f>H28+H29+H30</f>
        <v>55746.369999999995</v>
      </c>
    </row>
    <row r="28" spans="1:8" s="16" customFormat="1" ht="15.75">
      <c r="A28" s="17" t="s">
        <v>40</v>
      </c>
      <c r="B28" s="11" t="s">
        <v>41</v>
      </c>
      <c r="C28" s="23">
        <v>6000</v>
      </c>
      <c r="D28" s="23"/>
      <c r="E28" s="42">
        <v>6000</v>
      </c>
      <c r="F28" s="37">
        <v>6000</v>
      </c>
      <c r="G28" s="37">
        <v>18000</v>
      </c>
      <c r="H28" s="37">
        <v>5864.03</v>
      </c>
    </row>
    <row r="29" spans="1:8" ht="15.75">
      <c r="A29" s="17" t="s">
        <v>42</v>
      </c>
      <c r="B29" s="11" t="s">
        <v>43</v>
      </c>
      <c r="C29" s="23">
        <v>20500</v>
      </c>
      <c r="D29" s="23"/>
      <c r="E29" s="42">
        <v>20500</v>
      </c>
      <c r="F29" s="37"/>
      <c r="G29" s="37">
        <v>20000</v>
      </c>
      <c r="H29" s="37">
        <v>16446.26</v>
      </c>
    </row>
    <row r="30" spans="1:8" ht="15.75">
      <c r="A30" s="18" t="s">
        <v>46</v>
      </c>
      <c r="B30" s="10" t="s">
        <v>47</v>
      </c>
      <c r="C30" s="24">
        <f aca="true" t="shared" si="0" ref="C30:H30">C31+C32</f>
        <v>60000</v>
      </c>
      <c r="D30" s="24">
        <f t="shared" si="0"/>
        <v>0</v>
      </c>
      <c r="E30" s="45">
        <f t="shared" si="0"/>
        <v>60000</v>
      </c>
      <c r="F30" s="45">
        <f t="shared" si="0"/>
        <v>12000</v>
      </c>
      <c r="G30" s="40">
        <f t="shared" si="0"/>
        <v>73000</v>
      </c>
      <c r="H30" s="40">
        <f t="shared" si="0"/>
        <v>33436.08</v>
      </c>
    </row>
    <row r="31" spans="1:8" ht="15.75">
      <c r="A31" s="17" t="s">
        <v>48</v>
      </c>
      <c r="B31" s="11" t="s">
        <v>69</v>
      </c>
      <c r="C31" s="23">
        <v>31200</v>
      </c>
      <c r="D31" s="23"/>
      <c r="E31" s="42">
        <v>31200</v>
      </c>
      <c r="F31" s="37">
        <v>10860</v>
      </c>
      <c r="G31" s="37">
        <v>42000</v>
      </c>
      <c r="H31" s="37">
        <v>23628.23</v>
      </c>
    </row>
    <row r="32" spans="1:8" ht="15.75">
      <c r="A32" s="17" t="s">
        <v>49</v>
      </c>
      <c r="B32" s="11" t="s">
        <v>50</v>
      </c>
      <c r="C32" s="23">
        <v>28800</v>
      </c>
      <c r="D32" s="23"/>
      <c r="E32" s="42">
        <v>28800</v>
      </c>
      <c r="F32" s="37">
        <v>1140</v>
      </c>
      <c r="G32" s="37">
        <v>31000</v>
      </c>
      <c r="H32" s="37">
        <v>9807.85</v>
      </c>
    </row>
    <row r="33" spans="1:8" ht="15.75">
      <c r="A33" s="18" t="s">
        <v>44</v>
      </c>
      <c r="B33" s="10" t="s">
        <v>52</v>
      </c>
      <c r="C33" s="24">
        <f>SUM(C34:C34)</f>
        <v>4000</v>
      </c>
      <c r="D33" s="24">
        <f>SUM(D34:D34)</f>
        <v>0</v>
      </c>
      <c r="E33" s="45">
        <f>SUM(E34:E34)</f>
        <v>4000</v>
      </c>
      <c r="F33" s="37"/>
      <c r="G33" s="40">
        <f>G34</f>
        <v>4000</v>
      </c>
      <c r="H33" s="40">
        <f>H34</f>
        <v>3196.79</v>
      </c>
    </row>
    <row r="34" spans="1:8" ht="85.5" customHeight="1">
      <c r="A34" s="17" t="s">
        <v>45</v>
      </c>
      <c r="B34" s="11" t="s">
        <v>11</v>
      </c>
      <c r="C34" s="23">
        <v>4000</v>
      </c>
      <c r="D34" s="23"/>
      <c r="E34" s="42">
        <v>4000</v>
      </c>
      <c r="F34" s="37"/>
      <c r="G34" s="37">
        <v>4000</v>
      </c>
      <c r="H34" s="37">
        <v>3196.79</v>
      </c>
    </row>
    <row r="35" spans="1:8" ht="67.5" customHeight="1">
      <c r="A35" s="18" t="s">
        <v>85</v>
      </c>
      <c r="B35" s="10" t="s">
        <v>86</v>
      </c>
      <c r="C35" s="24"/>
      <c r="D35" s="24"/>
      <c r="E35" s="45"/>
      <c r="F35" s="40"/>
      <c r="G35" s="40">
        <f>G36</f>
        <v>0</v>
      </c>
      <c r="H35" s="40">
        <v>37.89</v>
      </c>
    </row>
    <row r="36" spans="1:8" ht="46.5" customHeight="1">
      <c r="A36" s="17" t="s">
        <v>87</v>
      </c>
      <c r="B36" s="11" t="s">
        <v>88</v>
      </c>
      <c r="C36" s="23"/>
      <c r="D36" s="23"/>
      <c r="E36" s="42"/>
      <c r="F36" s="37"/>
      <c r="G36" s="37">
        <v>0</v>
      </c>
      <c r="H36" s="37">
        <v>37.89</v>
      </c>
    </row>
    <row r="37" spans="1:8" ht="15.75">
      <c r="A37" s="17"/>
      <c r="B37" s="12" t="s">
        <v>12</v>
      </c>
      <c r="C37" s="24">
        <f>C38+C43+C47+C51+C52</f>
        <v>99000</v>
      </c>
      <c r="D37" s="24">
        <f>D38+D43+D47+D51+D52</f>
        <v>17000</v>
      </c>
      <c r="E37" s="45">
        <f>E38+E43+E47+E51+E52</f>
        <v>116000</v>
      </c>
      <c r="F37" s="45">
        <f>F38+F43+F47+F51+F52</f>
        <v>11232.6</v>
      </c>
      <c r="G37" s="40">
        <f>G38+G43+G47+G51+G52+G45</f>
        <v>217000</v>
      </c>
      <c r="H37" s="40">
        <f>H38+H43+H47+H51+H52+H45</f>
        <v>198048.29</v>
      </c>
    </row>
    <row r="38" spans="1:8" ht="84" customHeight="1">
      <c r="A38" s="18" t="s">
        <v>53</v>
      </c>
      <c r="B38" s="10" t="s">
        <v>13</v>
      </c>
      <c r="C38" s="24">
        <f>SUM(C40:C41)</f>
        <v>71000</v>
      </c>
      <c r="D38" s="24">
        <f>SUM(D40:D41)</f>
        <v>0</v>
      </c>
      <c r="E38" s="45">
        <f>SUM(E40:E41)</f>
        <v>71000</v>
      </c>
      <c r="F38" s="45">
        <f>F39+F40+F41+F42</f>
        <v>0</v>
      </c>
      <c r="G38" s="40">
        <f>G39+G40+G42</f>
        <v>92000</v>
      </c>
      <c r="H38" s="40">
        <f>H39+H40+H42</f>
        <v>84056.66</v>
      </c>
    </row>
    <row r="39" spans="1:8" ht="133.5" customHeight="1">
      <c r="A39" s="17" t="s">
        <v>78</v>
      </c>
      <c r="B39" s="13" t="s">
        <v>77</v>
      </c>
      <c r="C39" s="24"/>
      <c r="D39" s="24"/>
      <c r="E39" s="45"/>
      <c r="F39" s="37">
        <v>18000</v>
      </c>
      <c r="G39" s="37">
        <v>25000</v>
      </c>
      <c r="H39" s="37">
        <v>20387.24</v>
      </c>
    </row>
    <row r="40" spans="1:8" ht="127.5" customHeight="1">
      <c r="A40" s="17" t="s">
        <v>57</v>
      </c>
      <c r="B40" s="13" t="s">
        <v>54</v>
      </c>
      <c r="C40" s="26">
        <v>69000</v>
      </c>
      <c r="D40" s="26"/>
      <c r="E40" s="48">
        <v>69000</v>
      </c>
      <c r="F40" s="37">
        <v>-18000</v>
      </c>
      <c r="G40" s="37">
        <v>65000</v>
      </c>
      <c r="H40" s="37">
        <v>62359.5</v>
      </c>
    </row>
    <row r="41" spans="1:8" ht="111" customHeight="1" hidden="1">
      <c r="A41" s="17" t="s">
        <v>56</v>
      </c>
      <c r="B41" s="8" t="s">
        <v>55</v>
      </c>
      <c r="C41" s="23">
        <v>2000</v>
      </c>
      <c r="D41" s="23"/>
      <c r="E41" s="42">
        <v>2000</v>
      </c>
      <c r="F41" s="37">
        <v>-2000</v>
      </c>
      <c r="G41" s="37">
        <f>E41+F41</f>
        <v>0</v>
      </c>
      <c r="H41" s="37"/>
    </row>
    <row r="42" spans="1:8" ht="131.25" customHeight="1">
      <c r="A42" s="17" t="s">
        <v>79</v>
      </c>
      <c r="B42" s="8" t="s">
        <v>80</v>
      </c>
      <c r="C42" s="23"/>
      <c r="D42" s="23"/>
      <c r="E42" s="42"/>
      <c r="F42" s="37">
        <v>2000</v>
      </c>
      <c r="G42" s="37">
        <v>2000</v>
      </c>
      <c r="H42" s="37">
        <v>1309.92</v>
      </c>
    </row>
    <row r="43" spans="1:8" ht="49.5" customHeight="1">
      <c r="A43" s="18" t="s">
        <v>58</v>
      </c>
      <c r="B43" s="10" t="s">
        <v>14</v>
      </c>
      <c r="C43" s="24">
        <f>SUM(C44)</f>
        <v>5000</v>
      </c>
      <c r="D43" s="24">
        <f>SUM(D44)</f>
        <v>17000</v>
      </c>
      <c r="E43" s="45">
        <f>SUM(E44)</f>
        <v>22000</v>
      </c>
      <c r="F43" s="45">
        <f>SUM(F44)</f>
        <v>2000</v>
      </c>
      <c r="G43" s="40">
        <f>G44</f>
        <v>30000</v>
      </c>
      <c r="H43" s="40">
        <f>H44</f>
        <v>26921.69</v>
      </c>
    </row>
    <row r="44" spans="1:8" ht="31.5">
      <c r="A44" s="17" t="s">
        <v>59</v>
      </c>
      <c r="B44" s="11" t="s">
        <v>15</v>
      </c>
      <c r="C44" s="23">
        <v>5000</v>
      </c>
      <c r="D44" s="23">
        <v>17000</v>
      </c>
      <c r="E44" s="42">
        <f>C44+D44</f>
        <v>22000</v>
      </c>
      <c r="F44" s="37">
        <v>2000</v>
      </c>
      <c r="G44" s="37">
        <v>30000</v>
      </c>
      <c r="H44" s="37">
        <v>26921.69</v>
      </c>
    </row>
    <row r="45" spans="1:8" ht="47.25">
      <c r="A45" s="18" t="s">
        <v>97</v>
      </c>
      <c r="B45" s="10" t="s">
        <v>98</v>
      </c>
      <c r="C45" s="24"/>
      <c r="D45" s="24"/>
      <c r="E45" s="45"/>
      <c r="F45" s="40"/>
      <c r="G45" s="40">
        <v>0</v>
      </c>
      <c r="H45" s="40">
        <f>H46</f>
        <v>4.02</v>
      </c>
    </row>
    <row r="46" spans="1:8" ht="47.25">
      <c r="A46" s="17" t="s">
        <v>99</v>
      </c>
      <c r="B46" s="11" t="s">
        <v>100</v>
      </c>
      <c r="C46" s="23"/>
      <c r="D46" s="23"/>
      <c r="E46" s="42"/>
      <c r="F46" s="37"/>
      <c r="G46" s="37">
        <v>0</v>
      </c>
      <c r="H46" s="37">
        <v>4.02</v>
      </c>
    </row>
    <row r="47" spans="1:8" ht="47.25">
      <c r="A47" s="17" t="s">
        <v>60</v>
      </c>
      <c r="B47" s="10" t="s">
        <v>16</v>
      </c>
      <c r="C47" s="24">
        <f>SUM(C48+C50)</f>
        <v>11500</v>
      </c>
      <c r="D47" s="24">
        <f>SUM(D48+D50)</f>
        <v>0</v>
      </c>
      <c r="E47" s="45">
        <f>SUM(E48+E50)</f>
        <v>11500</v>
      </c>
      <c r="F47" s="45">
        <f>SUM(F48+F49+F50)</f>
        <v>5500</v>
      </c>
      <c r="G47" s="40">
        <f>G48+G49+G50</f>
        <v>77000</v>
      </c>
      <c r="H47" s="40">
        <f>H48+H49+H50</f>
        <v>64967.15</v>
      </c>
    </row>
    <row r="48" spans="1:8" ht="157.5">
      <c r="A48" s="17" t="s">
        <v>62</v>
      </c>
      <c r="B48" s="13" t="s">
        <v>61</v>
      </c>
      <c r="C48" s="23">
        <v>1500</v>
      </c>
      <c r="D48" s="23"/>
      <c r="E48" s="42">
        <v>1500</v>
      </c>
      <c r="F48" s="37">
        <v>500</v>
      </c>
      <c r="G48" s="37">
        <v>42000</v>
      </c>
      <c r="H48" s="37">
        <v>21282.3</v>
      </c>
    </row>
    <row r="49" spans="1:8" ht="90" customHeight="1">
      <c r="A49" s="17" t="s">
        <v>76</v>
      </c>
      <c r="B49" s="13" t="s">
        <v>75</v>
      </c>
      <c r="C49" s="23"/>
      <c r="D49" s="23"/>
      <c r="E49" s="42"/>
      <c r="F49" s="37">
        <v>5000</v>
      </c>
      <c r="G49" s="37">
        <v>15000</v>
      </c>
      <c r="H49" s="37">
        <v>24177.42</v>
      </c>
    </row>
    <row r="50" spans="1:8" ht="93.75" customHeight="1">
      <c r="A50" s="17" t="s">
        <v>64</v>
      </c>
      <c r="B50" s="11" t="s">
        <v>63</v>
      </c>
      <c r="C50" s="23">
        <v>10000</v>
      </c>
      <c r="D50" s="23"/>
      <c r="E50" s="42">
        <v>10000</v>
      </c>
      <c r="F50" s="37"/>
      <c r="G50" s="37">
        <v>20000</v>
      </c>
      <c r="H50" s="37">
        <v>19507.43</v>
      </c>
    </row>
    <row r="51" spans="1:8" ht="53.25" customHeight="1">
      <c r="A51" s="18" t="s">
        <v>65</v>
      </c>
      <c r="B51" s="10" t="s">
        <v>68</v>
      </c>
      <c r="C51" s="24">
        <v>6500</v>
      </c>
      <c r="D51" s="24"/>
      <c r="E51" s="45">
        <v>6500</v>
      </c>
      <c r="F51" s="40"/>
      <c r="G51" s="40">
        <v>6000</v>
      </c>
      <c r="H51" s="40">
        <v>17384.82</v>
      </c>
    </row>
    <row r="52" spans="1:8" ht="15.75">
      <c r="A52" s="18" t="s">
        <v>66</v>
      </c>
      <c r="B52" s="10" t="s">
        <v>67</v>
      </c>
      <c r="C52" s="24">
        <v>5000</v>
      </c>
      <c r="D52" s="24"/>
      <c r="E52" s="45">
        <v>5000</v>
      </c>
      <c r="F52" s="40">
        <v>3732.6</v>
      </c>
      <c r="G52" s="40">
        <v>12000</v>
      </c>
      <c r="H52" s="40">
        <v>4713.95</v>
      </c>
    </row>
    <row r="53" spans="1:8" ht="15.75">
      <c r="A53" s="17"/>
      <c r="B53" s="10" t="s">
        <v>17</v>
      </c>
      <c r="C53" s="25">
        <f aca="true" t="shared" si="1" ref="C53:H53">C8+C37</f>
        <v>442500</v>
      </c>
      <c r="D53" s="25">
        <f t="shared" si="1"/>
        <v>47000</v>
      </c>
      <c r="E53" s="41">
        <f t="shared" si="1"/>
        <v>489500</v>
      </c>
      <c r="F53" s="41">
        <f t="shared" si="1"/>
        <v>64832.6</v>
      </c>
      <c r="G53" s="40">
        <f t="shared" si="1"/>
        <v>609900</v>
      </c>
      <c r="H53" s="40">
        <f t="shared" si="1"/>
        <v>448037.59</v>
      </c>
    </row>
  </sheetData>
  <sheetProtection/>
  <mergeCells count="4">
    <mergeCell ref="D1:E1"/>
    <mergeCell ref="G2:H2"/>
    <mergeCell ref="A4:H4"/>
    <mergeCell ref="A5:H5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2020-10-26T13:26:26Z</cp:lastPrinted>
  <dcterms:created xsi:type="dcterms:W3CDTF">1996-10-08T23:32:33Z</dcterms:created>
  <dcterms:modified xsi:type="dcterms:W3CDTF">2020-10-26T13:26:35Z</dcterms:modified>
  <cp:category/>
  <cp:version/>
  <cp:contentType/>
  <cp:contentStatus/>
</cp:coreProperties>
</file>